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470" windowWidth="15330" windowHeight="4200" activeTab="0"/>
  </bookViews>
  <sheets>
    <sheet name="Exhibit 8.3" sheetId="1" r:id="rId1"/>
    <sheet name="12 Months Ending 0607 Data" sheetId="2" r:id="rId2"/>
    <sheet name="Sheet3" sheetId="3" r:id="rId3"/>
  </sheets>
  <definedNames>
    <definedName name="_xlnm.Print_Area" localSheetId="1">'12 Months Ending 0607 Data'!$A$1:$P$24</definedName>
    <definedName name="_xlnm.Print_Area" localSheetId="0">'Exhibit 8.3'!$A$1:$H$33</definedName>
  </definedNames>
  <calcPr fullCalcOnLoad="1"/>
</workbook>
</file>

<file path=xl/sharedStrings.xml><?xml version="1.0" encoding="utf-8"?>
<sst xmlns="http://schemas.openxmlformats.org/spreadsheetml/2006/main" count="66" uniqueCount="59">
  <si>
    <t>Rate Class</t>
  </si>
  <si>
    <t>UTF1</t>
  </si>
  <si>
    <t>GS RES</t>
  </si>
  <si>
    <t>IDGS1</t>
  </si>
  <si>
    <t>UTGS1</t>
  </si>
  <si>
    <t>UTGSS</t>
  </si>
  <si>
    <t>GS NON RES</t>
  </si>
  <si>
    <t>UTFT2</t>
  </si>
  <si>
    <t>Direct Connect Load Historic Usage with Adjustments</t>
  </si>
  <si>
    <t>12 months Jun 07</t>
  </si>
  <si>
    <t>UTFT2C</t>
  </si>
  <si>
    <t>UTGS1 (High Use)</t>
  </si>
  <si>
    <t>UTI4</t>
  </si>
  <si>
    <t>UTIS4</t>
  </si>
  <si>
    <t>UTIT</t>
  </si>
  <si>
    <t>Adjustments</t>
  </si>
  <si>
    <t>Industrial</t>
  </si>
  <si>
    <t xml:space="preserve">   Rate Class</t>
  </si>
  <si>
    <t>Total By New Rate Class</t>
  </si>
  <si>
    <t>TS</t>
  </si>
  <si>
    <t>IS</t>
  </si>
  <si>
    <t>FS</t>
  </si>
  <si>
    <t>GSR</t>
  </si>
  <si>
    <t>GSC</t>
  </si>
  <si>
    <t>Questar Gas Company</t>
  </si>
  <si>
    <t>Docket No. 07-057-13</t>
  </si>
  <si>
    <t>QGC Exhibit 8.3</t>
  </si>
  <si>
    <t>A</t>
  </si>
  <si>
    <t>B</t>
  </si>
  <si>
    <t>C</t>
  </si>
  <si>
    <t>D</t>
  </si>
  <si>
    <t>Commodity Dth from 2007 Base Case</t>
  </si>
  <si>
    <t>Distribution Throughput Factor Study</t>
  </si>
  <si>
    <t>E</t>
  </si>
  <si>
    <t>F</t>
  </si>
  <si>
    <t>Line 2</t>
  </si>
  <si>
    <t>Line 3</t>
  </si>
  <si>
    <t>Line 4</t>
  </si>
  <si>
    <t>Line 5</t>
  </si>
  <si>
    <t>(line 3)/(line 2)</t>
  </si>
  <si>
    <t>1- (line 4)</t>
  </si>
  <si>
    <t>Notes:</t>
  </si>
  <si>
    <t>Commodity From IHP</t>
  </si>
  <si>
    <t>Distribution Throughput Factor</t>
  </si>
  <si>
    <t>G</t>
  </si>
  <si>
    <t>Total</t>
  </si>
  <si>
    <t>Line 6 (line 2) - (line 3)</t>
  </si>
  <si>
    <t>Line 7 (line 6) / (column H, line 6)</t>
  </si>
  <si>
    <t xml:space="preserve">Commodity Dth </t>
  </si>
  <si>
    <t xml:space="preserve">H.P. Direct Dth </t>
  </si>
  <si>
    <t xml:space="preserve">% High Pressure </t>
  </si>
  <si>
    <t xml:space="preserve">Connect to IHP % </t>
  </si>
  <si>
    <t xml:space="preserve">     Move "Customer 1" F1 To Transportation</t>
  </si>
  <si>
    <t xml:space="preserve">     Remove "Customer 2" Historical Usage</t>
  </si>
  <si>
    <t xml:space="preserve">     Add "Customer 2" Forecast</t>
  </si>
  <si>
    <t xml:space="preserve">     Add "Customer 3"</t>
  </si>
  <si>
    <t xml:space="preserve">     Remove "Customer 4"</t>
  </si>
  <si>
    <t>Ending 0607 Data"</t>
  </si>
  <si>
    <t>Commodity Dth for individual customers identified as being directly connected to Feeder lines or Upstream Pipeline.   In worksheet : 12 Months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</si>
</sst>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* #,##0.000000_);_(* \(#,##0.000000\);_(* &quot;-&quot;??_);_(@_)"/>
    <numFmt numFmtId="170" formatCode="_(* #,##0.0000000_);_(* \(#,##0.0000000\);_(* &quot;-&quot;??_);_(@_)"/>
    <numFmt numFmtId="171" formatCode="_(* #,##0.00000000_);_(* \(#,##0.00000000\);_(* &quot;-&quot;??_);_(@_)"/>
    <numFmt numFmtId="172" formatCode="_(* #,##0.00000_);_(* \(#,##0.00000\);_(* &quot;-&quot;?????_);_(@_)"/>
    <numFmt numFmtId="173" formatCode="0.0%"/>
    <numFmt numFmtId="174" formatCode="0.000%"/>
    <numFmt numFmtId="175" formatCode="0.0000%"/>
    <numFmt numFmtId="176" formatCode="0.00000%"/>
  </numFmts>
  <fonts count="12">
    <font>
      <sz val="11"/>
      <name val="Comic Sans MS"/>
      <family val="0"/>
    </font>
    <font>
      <sz val="8"/>
      <name val="Comic Sans MS"/>
      <family val="0"/>
    </font>
    <font>
      <b/>
      <sz val="11"/>
      <name val="Comic Sans MS"/>
      <family val="4"/>
    </font>
    <font>
      <b/>
      <sz val="16"/>
      <name val="Comic Sans MS"/>
      <family val="4"/>
    </font>
    <font>
      <b/>
      <sz val="14"/>
      <name val="Comic Sans MS"/>
      <family val="4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5" fontId="0" fillId="0" borderId="0" xfId="15" applyNumberFormat="1" applyAlignment="1">
      <alignment/>
    </xf>
    <xf numFmtId="0" fontId="4" fillId="0" borderId="0" xfId="0" applyFont="1" applyAlignment="1">
      <alignment/>
    </xf>
    <xf numFmtId="165" fontId="0" fillId="0" borderId="0" xfId="15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5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165" fontId="9" fillId="0" borderId="0" xfId="15" applyNumberFormat="1" applyFont="1" applyAlignment="1">
      <alignment/>
    </xf>
    <xf numFmtId="175" fontId="9" fillId="0" borderId="0" xfId="19" applyNumberFormat="1" applyFont="1" applyAlignment="1">
      <alignment/>
    </xf>
    <xf numFmtId="175" fontId="9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10" fontId="9" fillId="0" borderId="0" xfId="19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workbookViewId="0" topLeftCell="A1">
      <selection activeCell="A1" sqref="A1"/>
    </sheetView>
  </sheetViews>
  <sheetFormatPr defaultColWidth="8.88671875" defaultRowHeight="19.5" customHeight="1"/>
  <cols>
    <col min="1" max="1" width="4.5546875" style="0" customWidth="1"/>
    <col min="2" max="2" width="26.77734375" style="0" customWidth="1"/>
    <col min="3" max="4" width="10.99609375" style="0" customWidth="1"/>
    <col min="5" max="6" width="9.99609375" style="0" customWidth="1"/>
    <col min="7" max="7" width="10.99609375" style="0" customWidth="1"/>
    <col min="8" max="8" width="11.99609375" style="0" customWidth="1"/>
  </cols>
  <sheetData>
    <row r="1" spans="1:8" ht="19.5" customHeight="1">
      <c r="A1" s="12"/>
      <c r="B1" s="12"/>
      <c r="C1" s="12"/>
      <c r="D1" s="12"/>
      <c r="E1" s="12"/>
      <c r="H1" s="13" t="s">
        <v>24</v>
      </c>
    </row>
    <row r="2" spans="1:8" ht="19.5" customHeight="1">
      <c r="A2" s="12"/>
      <c r="B2" s="12"/>
      <c r="C2" s="12"/>
      <c r="D2" s="12"/>
      <c r="E2" s="12"/>
      <c r="H2" s="13" t="s">
        <v>25</v>
      </c>
    </row>
    <row r="3" spans="1:8" ht="19.5" customHeight="1">
      <c r="A3" s="14"/>
      <c r="B3" s="12"/>
      <c r="C3" s="12"/>
      <c r="D3" s="12"/>
      <c r="E3" s="12"/>
      <c r="H3" s="13" t="s">
        <v>26</v>
      </c>
    </row>
    <row r="4" spans="1:7" ht="19.5" customHeight="1">
      <c r="A4" s="14"/>
      <c r="B4" s="12"/>
      <c r="C4" s="12"/>
      <c r="D4" s="12"/>
      <c r="E4" s="12"/>
      <c r="F4" s="13"/>
      <c r="G4" s="12"/>
    </row>
    <row r="5" spans="1:8" ht="19.5" customHeight="1">
      <c r="A5" s="14"/>
      <c r="B5" s="24" t="s">
        <v>32</v>
      </c>
      <c r="C5" s="25"/>
      <c r="D5" s="25"/>
      <c r="E5" s="25"/>
      <c r="F5" s="25"/>
      <c r="G5" s="12"/>
      <c r="H5" s="11"/>
    </row>
    <row r="6" spans="1:8" ht="19.5" customHeight="1">
      <c r="A6" s="14"/>
      <c r="B6" s="12"/>
      <c r="C6" s="12"/>
      <c r="D6" s="12"/>
      <c r="E6" s="12"/>
      <c r="F6" s="13"/>
      <c r="G6" s="12"/>
      <c r="H6" s="11"/>
    </row>
    <row r="7" spans="1:8" ht="19.5" customHeight="1">
      <c r="A7" s="12"/>
      <c r="B7" s="15" t="s">
        <v>27</v>
      </c>
      <c r="C7" s="15" t="s">
        <v>28</v>
      </c>
      <c r="D7" s="15" t="s">
        <v>29</v>
      </c>
      <c r="E7" s="15" t="s">
        <v>30</v>
      </c>
      <c r="F7" s="15" t="s">
        <v>33</v>
      </c>
      <c r="G7" s="15" t="s">
        <v>34</v>
      </c>
      <c r="H7" s="15" t="s">
        <v>44</v>
      </c>
    </row>
    <row r="8" spans="1:8" ht="19.5" customHeight="1">
      <c r="A8" s="14">
        <v>1</v>
      </c>
      <c r="B8" s="16" t="s">
        <v>0</v>
      </c>
      <c r="C8" s="15" t="s">
        <v>22</v>
      </c>
      <c r="D8" s="15" t="s">
        <v>23</v>
      </c>
      <c r="E8" s="15" t="s">
        <v>21</v>
      </c>
      <c r="F8" s="15" t="s">
        <v>20</v>
      </c>
      <c r="G8" s="15" t="s">
        <v>19</v>
      </c>
      <c r="H8" s="15" t="s">
        <v>45</v>
      </c>
    </row>
    <row r="9" spans="1:8" ht="19.5" customHeight="1">
      <c r="A9" s="14">
        <v>2</v>
      </c>
      <c r="B9" s="16" t="s">
        <v>48</v>
      </c>
      <c r="C9" s="17">
        <v>64395473</v>
      </c>
      <c r="D9" s="17">
        <v>26257628</v>
      </c>
      <c r="E9" s="17">
        <v>7449314</v>
      </c>
      <c r="F9" s="17">
        <v>2270261</v>
      </c>
      <c r="G9" s="17">
        <v>28162524</v>
      </c>
      <c r="H9" s="20">
        <f>SUM(C9:G9)</f>
        <v>128535200</v>
      </c>
    </row>
    <row r="10" spans="1:8" ht="19.5" customHeight="1">
      <c r="A10" s="14">
        <v>3</v>
      </c>
      <c r="B10" s="16" t="s">
        <v>49</v>
      </c>
      <c r="C10" s="17">
        <f>+'12 Months Ending 0607 Data'!C19</f>
        <v>20581</v>
      </c>
      <c r="D10" s="17">
        <f>+'12 Months Ending 0607 Data'!C20</f>
        <v>112484</v>
      </c>
      <c r="E10" s="17">
        <f>+'12 Months Ending 0607 Data'!C21</f>
        <v>426870</v>
      </c>
      <c r="F10" s="17">
        <f>+'12 Months Ending 0607 Data'!C23</f>
        <v>554379</v>
      </c>
      <c r="G10" s="17">
        <f>+'12 Months Ending 0607 Data'!C22</f>
        <v>21781624</v>
      </c>
      <c r="H10" s="20">
        <f>SUM(C10:G10)</f>
        <v>22895938</v>
      </c>
    </row>
    <row r="11" spans="1:8" ht="19.5" customHeight="1">
      <c r="A11" s="14">
        <v>4</v>
      </c>
      <c r="B11" s="16" t="s">
        <v>50</v>
      </c>
      <c r="C11" s="18">
        <f>C10/C9</f>
        <v>0.00031960321185931813</v>
      </c>
      <c r="D11" s="18">
        <f>D10/D9</f>
        <v>0.004283859913012706</v>
      </c>
      <c r="E11" s="18">
        <f>E10/E9</f>
        <v>0.05730326309241361</v>
      </c>
      <c r="F11" s="18">
        <f>F10/F9</f>
        <v>0.24419174711630073</v>
      </c>
      <c r="G11" s="18">
        <f>G10/G9</f>
        <v>0.7734258477684741</v>
      </c>
      <c r="H11" s="18"/>
    </row>
    <row r="12" spans="1:8" ht="19.5" customHeight="1">
      <c r="A12" s="14">
        <v>5</v>
      </c>
      <c r="B12" s="16" t="s">
        <v>51</v>
      </c>
      <c r="C12" s="19">
        <f>1-C11</f>
        <v>0.9996803967881407</v>
      </c>
      <c r="D12" s="19">
        <f>1-D11</f>
        <v>0.9957161400869873</v>
      </c>
      <c r="E12" s="19">
        <f>1-E11</f>
        <v>0.9426967369075864</v>
      </c>
      <c r="F12" s="19">
        <f>1-F11</f>
        <v>0.7558082528836992</v>
      </c>
      <c r="G12" s="19">
        <f>1-G11</f>
        <v>0.22657415223152588</v>
      </c>
      <c r="H12" s="20"/>
    </row>
    <row r="13" spans="1:8" ht="19.5" customHeight="1">
      <c r="A13" s="12">
        <v>6</v>
      </c>
      <c r="B13" s="16" t="s">
        <v>42</v>
      </c>
      <c r="C13" s="20">
        <f>C9-C10</f>
        <v>64374892</v>
      </c>
      <c r="D13" s="20">
        <f>D9-D10</f>
        <v>26145144</v>
      </c>
      <c r="E13" s="20">
        <f>E9-E10</f>
        <v>7022444</v>
      </c>
      <c r="F13" s="20">
        <f>F9-F10</f>
        <v>1715882</v>
      </c>
      <c r="G13" s="20">
        <f>G9-G10</f>
        <v>6380900</v>
      </c>
      <c r="H13" s="20">
        <f>SUM(C13:G13)</f>
        <v>105639262</v>
      </c>
    </row>
    <row r="14" spans="1:8" ht="19.5" customHeight="1">
      <c r="A14" s="12">
        <v>7</v>
      </c>
      <c r="B14" s="16" t="s">
        <v>43</v>
      </c>
      <c r="C14" s="21">
        <f>C13/$H$13</f>
        <v>0.6093841511312338</v>
      </c>
      <c r="D14" s="21">
        <f>D13/$H$13</f>
        <v>0.24749457261448873</v>
      </c>
      <c r="E14" s="21">
        <f>E13/$H$13</f>
        <v>0.06647570105137615</v>
      </c>
      <c r="F14" s="21">
        <f>F13/$H$13</f>
        <v>0.01624284349884989</v>
      </c>
      <c r="G14" s="21">
        <f>G13/$H$13</f>
        <v>0.06040273170405147</v>
      </c>
      <c r="H14" s="21">
        <f>SUM(C14:G14)</f>
        <v>1</v>
      </c>
    </row>
    <row r="15" spans="1:8" ht="19.5" customHeight="1">
      <c r="A15" s="12"/>
      <c r="B15" s="16"/>
      <c r="C15" s="12"/>
      <c r="D15" s="12"/>
      <c r="E15" s="12"/>
      <c r="F15" s="12"/>
      <c r="G15" s="12"/>
      <c r="H15" s="11"/>
    </row>
    <row r="16" spans="1:8" ht="19.5" customHeight="1">
      <c r="A16" s="12"/>
      <c r="B16" s="16"/>
      <c r="C16" s="12"/>
      <c r="D16" s="12"/>
      <c r="E16" s="12"/>
      <c r="F16" s="12"/>
      <c r="G16" s="12"/>
      <c r="H16" s="11"/>
    </row>
    <row r="17" spans="1:8" ht="19.5" customHeight="1">
      <c r="A17" s="12"/>
      <c r="B17" s="16"/>
      <c r="C17" s="12"/>
      <c r="D17" s="12"/>
      <c r="E17" s="12"/>
      <c r="F17" s="12"/>
      <c r="G17" s="12"/>
      <c r="H17" s="11"/>
    </row>
    <row r="18" spans="1:8" ht="19.5" customHeight="1">
      <c r="A18" s="12"/>
      <c r="B18" s="16"/>
      <c r="C18" s="12"/>
      <c r="D18" s="12"/>
      <c r="E18" s="12"/>
      <c r="F18" s="12"/>
      <c r="G18" s="12"/>
      <c r="H18" s="11"/>
    </row>
    <row r="19" spans="1:8" ht="19.5" customHeight="1">
      <c r="A19" s="12"/>
      <c r="B19" s="16"/>
      <c r="C19" s="12"/>
      <c r="D19" s="12"/>
      <c r="E19" s="12"/>
      <c r="F19" s="12"/>
      <c r="G19" s="12"/>
      <c r="H19" s="11"/>
    </row>
    <row r="20" spans="1:8" ht="19.5" customHeight="1">
      <c r="A20" s="12"/>
      <c r="B20" s="16"/>
      <c r="C20" s="12"/>
      <c r="D20" s="12"/>
      <c r="E20" s="12"/>
      <c r="F20" s="12"/>
      <c r="G20" s="12"/>
      <c r="H20" s="11"/>
    </row>
    <row r="21" spans="1:8" ht="19.5" customHeight="1">
      <c r="A21" s="12"/>
      <c r="B21" s="16"/>
      <c r="C21" s="12"/>
      <c r="D21" s="12"/>
      <c r="E21" s="12"/>
      <c r="F21" s="12"/>
      <c r="G21" s="12"/>
      <c r="H21" s="11"/>
    </row>
    <row r="22" spans="1:8" ht="19.5" customHeight="1">
      <c r="A22" s="12"/>
      <c r="B22" s="16"/>
      <c r="C22" s="12"/>
      <c r="D22" s="12"/>
      <c r="E22" s="12"/>
      <c r="F22" s="12"/>
      <c r="G22" s="12"/>
      <c r="H22" s="11"/>
    </row>
    <row r="23" spans="1:8" ht="19.5" customHeight="1">
      <c r="A23" s="12"/>
      <c r="B23" s="16"/>
      <c r="C23" s="12"/>
      <c r="D23" s="12"/>
      <c r="E23" s="12"/>
      <c r="F23" s="12"/>
      <c r="G23" s="12"/>
      <c r="H23" s="11"/>
    </row>
    <row r="24" spans="1:8" ht="19.5" customHeight="1">
      <c r="A24" s="12"/>
      <c r="B24" s="16"/>
      <c r="C24" s="12"/>
      <c r="D24" s="12"/>
      <c r="E24" s="12"/>
      <c r="F24" s="12"/>
      <c r="G24" s="12"/>
      <c r="H24" s="11"/>
    </row>
    <row r="25" spans="1:8" ht="19.5" customHeight="1">
      <c r="A25" s="12"/>
      <c r="B25" s="16"/>
      <c r="C25" s="12"/>
      <c r="D25" s="12"/>
      <c r="E25" s="12"/>
      <c r="F25" s="12"/>
      <c r="G25" s="12"/>
      <c r="H25" s="11"/>
    </row>
    <row r="26" spans="1:8" ht="19.5" customHeight="1">
      <c r="A26" s="22" t="s">
        <v>41</v>
      </c>
      <c r="B26" s="23"/>
      <c r="C26" s="12"/>
      <c r="D26" s="12"/>
      <c r="E26" s="12"/>
      <c r="F26" s="12"/>
      <c r="G26" s="12"/>
      <c r="H26" s="11"/>
    </row>
    <row r="27" spans="1:8" ht="19.5" customHeight="1">
      <c r="A27" s="22" t="s">
        <v>35</v>
      </c>
      <c r="B27" s="22" t="s">
        <v>31</v>
      </c>
      <c r="C27" s="12"/>
      <c r="D27" s="12"/>
      <c r="E27" s="12"/>
      <c r="F27" s="12"/>
      <c r="G27" s="12"/>
      <c r="H27" s="11"/>
    </row>
    <row r="28" spans="1:8" ht="19.5" customHeight="1">
      <c r="A28" s="22" t="s">
        <v>36</v>
      </c>
      <c r="B28" s="22" t="s">
        <v>58</v>
      </c>
      <c r="C28" s="12"/>
      <c r="D28" s="12"/>
      <c r="E28" s="12"/>
      <c r="F28" s="12"/>
      <c r="G28" s="12"/>
      <c r="H28" s="11"/>
    </row>
    <row r="29" spans="1:8" ht="19.5" customHeight="1">
      <c r="A29" s="22"/>
      <c r="B29" s="22" t="s">
        <v>57</v>
      </c>
      <c r="C29" s="12"/>
      <c r="D29" s="12"/>
      <c r="E29" s="12"/>
      <c r="F29" s="12"/>
      <c r="G29" s="12"/>
      <c r="H29" s="11"/>
    </row>
    <row r="30" spans="1:8" ht="19.5" customHeight="1">
      <c r="A30" s="22" t="s">
        <v>37</v>
      </c>
      <c r="B30" s="22" t="s">
        <v>39</v>
      </c>
      <c r="C30" s="12"/>
      <c r="D30" s="12"/>
      <c r="E30" s="12"/>
      <c r="F30" s="12"/>
      <c r="G30" s="12"/>
      <c r="H30" s="11"/>
    </row>
    <row r="31" spans="1:8" ht="19.5" customHeight="1">
      <c r="A31" s="22" t="s">
        <v>38</v>
      </c>
      <c r="B31" s="22" t="s">
        <v>40</v>
      </c>
      <c r="C31" s="12"/>
      <c r="D31" s="12"/>
      <c r="E31" s="12"/>
      <c r="F31" s="12"/>
      <c r="G31" s="12"/>
      <c r="H31" s="11"/>
    </row>
    <row r="32" spans="1:8" ht="19.5" customHeight="1">
      <c r="A32" s="22" t="s">
        <v>46</v>
      </c>
      <c r="B32" s="22"/>
      <c r="C32" s="12"/>
      <c r="D32" s="12"/>
      <c r="E32" s="12"/>
      <c r="F32" s="12"/>
      <c r="G32" s="12"/>
      <c r="H32" s="11"/>
    </row>
    <row r="33" spans="1:8" ht="19.5" customHeight="1">
      <c r="A33" s="22" t="s">
        <v>47</v>
      </c>
      <c r="B33" s="22"/>
      <c r="C33" s="11"/>
      <c r="D33" s="11"/>
      <c r="E33" s="11"/>
      <c r="F33" s="11"/>
      <c r="G33" s="11"/>
      <c r="H33" s="11"/>
    </row>
    <row r="34" spans="1:8" ht="19.5" customHeight="1">
      <c r="A34" s="11"/>
      <c r="B34" s="11"/>
      <c r="C34" s="11"/>
      <c r="D34" s="11"/>
      <c r="E34" s="11"/>
      <c r="F34" s="11"/>
      <c r="G34" s="11"/>
      <c r="H34" s="11"/>
    </row>
    <row r="35" spans="1:8" ht="19.5" customHeight="1">
      <c r="A35" s="11"/>
      <c r="B35" s="11"/>
      <c r="C35" s="11"/>
      <c r="D35" s="11"/>
      <c r="E35" s="11"/>
      <c r="F35" s="11"/>
      <c r="G35" s="11"/>
      <c r="H35" s="11"/>
    </row>
    <row r="36" spans="1:8" ht="19.5" customHeight="1">
      <c r="A36" s="11"/>
      <c r="B36" s="11"/>
      <c r="C36" s="11"/>
      <c r="D36" s="11"/>
      <c r="E36" s="11"/>
      <c r="F36" s="11"/>
      <c r="G36" s="11"/>
      <c r="H36" s="11"/>
    </row>
    <row r="37" spans="1:8" ht="19.5" customHeight="1">
      <c r="A37" s="11"/>
      <c r="B37" s="11"/>
      <c r="C37" s="11"/>
      <c r="D37" s="11"/>
      <c r="E37" s="11"/>
      <c r="F37" s="11"/>
      <c r="G37" s="11"/>
      <c r="H37" s="11"/>
    </row>
    <row r="38" spans="1:8" ht="19.5" customHeight="1">
      <c r="A38" s="11"/>
      <c r="B38" s="11"/>
      <c r="C38" s="11"/>
      <c r="D38" s="11"/>
      <c r="E38" s="11"/>
      <c r="F38" s="11"/>
      <c r="G38" s="11"/>
      <c r="H38" s="11"/>
    </row>
    <row r="39" spans="1:8" ht="19.5" customHeight="1">
      <c r="A39" s="11"/>
      <c r="B39" s="11"/>
      <c r="C39" s="11"/>
      <c r="D39" s="11"/>
      <c r="E39" s="11"/>
      <c r="F39" s="11"/>
      <c r="G39" s="11"/>
      <c r="H39" s="11"/>
    </row>
  </sheetData>
  <mergeCells count="1">
    <mergeCell ref="B5:F5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workbookViewId="0" topLeftCell="A1">
      <selection activeCell="A1" sqref="A1"/>
    </sheetView>
  </sheetViews>
  <sheetFormatPr defaultColWidth="8.88671875" defaultRowHeight="16.5"/>
  <cols>
    <col min="1" max="1" width="10.4453125" style="0" customWidth="1"/>
    <col min="2" max="2" width="16.6640625" style="0" customWidth="1"/>
    <col min="3" max="3" width="12.88671875" style="0" customWidth="1"/>
    <col min="4" max="4" width="10.99609375" style="4" bestFit="1" customWidth="1"/>
    <col min="6" max="6" width="3.6640625" style="0" customWidth="1"/>
    <col min="7" max="7" width="11.21484375" style="0" customWidth="1"/>
    <col min="9" max="9" width="15.77734375" style="0" customWidth="1"/>
    <col min="10" max="10" width="4.3359375" style="0" customWidth="1"/>
    <col min="11" max="11" width="10.4453125" style="0" customWidth="1"/>
    <col min="12" max="12" width="11.21484375" style="0" customWidth="1"/>
    <col min="13" max="13" width="9.88671875" style="0" customWidth="1"/>
    <col min="14" max="14" width="10.5546875" style="0" customWidth="1"/>
    <col min="15" max="15" width="10.4453125" style="0" customWidth="1"/>
    <col min="16" max="16" width="11.10546875" style="0" bestFit="1" customWidth="1"/>
    <col min="18" max="18" width="11.21484375" style="0" bestFit="1" customWidth="1"/>
  </cols>
  <sheetData>
    <row r="1" ht="24.75">
      <c r="A1" s="3" t="s">
        <v>8</v>
      </c>
    </row>
    <row r="2" ht="18" customHeight="1"/>
    <row r="3" s="1" customFormat="1" ht="44.25" customHeight="1">
      <c r="D3" s="6" t="s">
        <v>9</v>
      </c>
    </row>
    <row r="4" ht="22.5">
      <c r="A4" s="7" t="s">
        <v>17</v>
      </c>
    </row>
    <row r="5" spans="3:11" ht="18">
      <c r="C5" s="2" t="s">
        <v>2</v>
      </c>
      <c r="G5" s="2" t="s">
        <v>6</v>
      </c>
      <c r="K5" s="2" t="s">
        <v>16</v>
      </c>
    </row>
    <row r="6" spans="3:16" s="10" customFormat="1" ht="16.5">
      <c r="C6" s="10" t="s">
        <v>3</v>
      </c>
      <c r="D6" s="10" t="s">
        <v>4</v>
      </c>
      <c r="E6" s="10" t="s">
        <v>5</v>
      </c>
      <c r="G6" s="10" t="s">
        <v>4</v>
      </c>
      <c r="H6" s="10" t="s">
        <v>5</v>
      </c>
      <c r="I6" s="10" t="s">
        <v>11</v>
      </c>
      <c r="K6" s="10" t="s">
        <v>1</v>
      </c>
      <c r="L6" s="10" t="s">
        <v>7</v>
      </c>
      <c r="M6" s="10" t="s">
        <v>10</v>
      </c>
      <c r="N6" s="10" t="s">
        <v>12</v>
      </c>
      <c r="O6" s="10" t="s">
        <v>13</v>
      </c>
      <c r="P6" s="10" t="s">
        <v>14</v>
      </c>
    </row>
    <row r="7" spans="3:18" ht="16.5">
      <c r="C7" s="4">
        <v>143</v>
      </c>
      <c r="D7" s="4">
        <v>19572</v>
      </c>
      <c r="E7" s="4">
        <v>866</v>
      </c>
      <c r="F7" s="4"/>
      <c r="G7" s="4">
        <v>34297</v>
      </c>
      <c r="H7" s="4">
        <v>2961</v>
      </c>
      <c r="I7" s="4">
        <v>352183</v>
      </c>
      <c r="J7" s="4"/>
      <c r="K7" s="4">
        <v>798945</v>
      </c>
      <c r="L7" s="4">
        <v>6843540</v>
      </c>
      <c r="M7" s="4">
        <v>153509</v>
      </c>
      <c r="N7" s="4">
        <v>349607</v>
      </c>
      <c r="O7" s="4">
        <v>204772</v>
      </c>
      <c r="P7" s="4">
        <v>13767078</v>
      </c>
      <c r="Q7" s="4"/>
      <c r="R7" s="4"/>
    </row>
    <row r="8" spans="1:18" ht="22.5">
      <c r="A8" s="8" t="s">
        <v>15</v>
      </c>
      <c r="C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6.5">
      <c r="A9" t="s">
        <v>52</v>
      </c>
      <c r="C9" s="4"/>
      <c r="E9" s="4"/>
      <c r="F9" s="4"/>
      <c r="G9" s="4"/>
      <c r="H9" s="4"/>
      <c r="I9" s="4"/>
      <c r="J9" s="4"/>
      <c r="K9" s="4">
        <v>-372075</v>
      </c>
      <c r="L9" s="4"/>
      <c r="M9" s="4"/>
      <c r="N9" s="4"/>
      <c r="O9" s="4"/>
      <c r="P9" s="4">
        <f>-K9</f>
        <v>372075</v>
      </c>
      <c r="Q9" s="4"/>
      <c r="R9" s="4"/>
    </row>
    <row r="10" spans="1:18" ht="16.5">
      <c r="A10" t="s">
        <v>53</v>
      </c>
      <c r="C10" s="4"/>
      <c r="E10" s="4"/>
      <c r="F10" s="4"/>
      <c r="G10" s="4"/>
      <c r="H10" s="4"/>
      <c r="I10" s="4">
        <v>-164163</v>
      </c>
      <c r="J10" s="4"/>
      <c r="K10" s="4"/>
      <c r="L10" s="4">
        <v>-115770</v>
      </c>
      <c r="M10" s="4"/>
      <c r="N10" s="4"/>
      <c r="O10" s="4"/>
      <c r="P10" s="4"/>
      <c r="Q10" s="4"/>
      <c r="R10" s="4"/>
    </row>
    <row r="11" spans="1:18" ht="16.5">
      <c r="A11" t="s">
        <v>54</v>
      </c>
      <c r="C11" s="4"/>
      <c r="E11" s="4"/>
      <c r="F11" s="4"/>
      <c r="G11" s="4"/>
      <c r="H11" s="4"/>
      <c r="I11" s="4"/>
      <c r="J11" s="4"/>
      <c r="K11" s="4"/>
      <c r="L11" s="4">
        <v>564128</v>
      </c>
      <c r="N11" s="4"/>
      <c r="O11" s="4"/>
      <c r="P11" s="4"/>
      <c r="Q11" s="4"/>
      <c r="R11" s="4"/>
    </row>
    <row r="12" spans="1:18" ht="16.5">
      <c r="A12" t="s">
        <v>55</v>
      </c>
      <c r="C12" s="4"/>
      <c r="E12" s="4"/>
      <c r="F12" s="4"/>
      <c r="G12" s="4"/>
      <c r="H12" s="4"/>
      <c r="I12" s="4"/>
      <c r="J12" s="4"/>
      <c r="K12" s="4"/>
      <c r="L12" s="4">
        <v>197064</v>
      </c>
      <c r="M12" s="4"/>
      <c r="N12" s="4"/>
      <c r="O12" s="4"/>
      <c r="P12" s="4"/>
      <c r="Q12" s="4"/>
      <c r="R12" s="4"/>
    </row>
    <row r="13" spans="1:18" ht="16.5">
      <c r="A13" t="s">
        <v>56</v>
      </c>
      <c r="C13" s="4"/>
      <c r="E13" s="4"/>
      <c r="F13" s="4"/>
      <c r="G13" s="4"/>
      <c r="H13" s="4"/>
      <c r="I13" s="4">
        <v>-112794</v>
      </c>
      <c r="J13" s="4"/>
      <c r="K13" s="4"/>
      <c r="L13" s="4"/>
      <c r="M13" s="4"/>
      <c r="N13" s="4"/>
      <c r="O13" s="4"/>
      <c r="P13" s="4"/>
      <c r="Q13" s="4"/>
      <c r="R13" s="4"/>
    </row>
    <row r="14" spans="3:18" ht="16.5">
      <c r="C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3:18" ht="16.5">
      <c r="C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3:18" ht="16.5">
      <c r="C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22.5">
      <c r="A17" s="5" t="s">
        <v>18</v>
      </c>
      <c r="C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3:18" ht="16.5">
      <c r="C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18" ht="18">
      <c r="B19" s="2" t="s">
        <v>22</v>
      </c>
      <c r="C19" s="4">
        <f>+C7+D7+E7</f>
        <v>20581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2:18" ht="18">
      <c r="B20" s="2" t="s">
        <v>23</v>
      </c>
      <c r="C20" s="4">
        <f>SUM(G7:I13)</f>
        <v>112484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2:18" ht="18">
      <c r="B21" s="2" t="s">
        <v>21</v>
      </c>
      <c r="C21" s="9">
        <f>SUM(K7:K13)</f>
        <v>426870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2:18" ht="18">
      <c r="B22" s="2" t="s">
        <v>19</v>
      </c>
      <c r="C22" s="4">
        <f>SUM(L7:M12)+SUM(P7:P12)</f>
        <v>21781624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2:18" ht="18">
      <c r="B23" s="2" t="s">
        <v>20</v>
      </c>
      <c r="C23" s="4">
        <f>SUM(N7:O14)</f>
        <v>554379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3:18" ht="16.5">
      <c r="C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3:18" ht="16.5">
      <c r="C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3:18" ht="16.5">
      <c r="C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3:18" ht="16.5">
      <c r="C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3:18" ht="16.5">
      <c r="C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3:18" ht="16.5">
      <c r="C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3:18" ht="16.5">
      <c r="C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3:18" ht="16.5">
      <c r="C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3:18" ht="16.5">
      <c r="C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3:18" ht="16.5">
      <c r="C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3:18" ht="16.5">
      <c r="C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3:18" ht="16.5">
      <c r="C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3:18" ht="16.5">
      <c r="C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3:18" ht="16.5">
      <c r="C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3:18" ht="16.5">
      <c r="C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3:18" ht="16.5">
      <c r="C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3:18" ht="16.5">
      <c r="C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3:18" ht="16.5">
      <c r="C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3:18" ht="16.5">
      <c r="C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3:18" ht="16.5">
      <c r="C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3:18" ht="16.5">
      <c r="C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3:18" ht="16.5">
      <c r="C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3:18" ht="16.5">
      <c r="C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3:18" ht="16.5">
      <c r="C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3:18" ht="16.5">
      <c r="C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3:18" ht="16.5">
      <c r="C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3:18" ht="16.5">
      <c r="C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3:18" ht="16.5">
      <c r="C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3:18" ht="16.5">
      <c r="C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3:18" ht="16.5">
      <c r="C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3:18" ht="16.5">
      <c r="C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</sheetData>
  <printOptions/>
  <pageMargins left="0.75" right="0.75" top="1" bottom="1" header="0.5" footer="0.5"/>
  <pageSetup fitToHeight="1" fitToWidth="1"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00816</dc:creator>
  <cp:keywords/>
  <dc:description/>
  <cp:lastModifiedBy>55025</cp:lastModifiedBy>
  <cp:lastPrinted>2007-12-19T04:15:34Z</cp:lastPrinted>
  <dcterms:created xsi:type="dcterms:W3CDTF">2007-12-05T16:55:21Z</dcterms:created>
  <dcterms:modified xsi:type="dcterms:W3CDTF">2007-12-19T20:57:47Z</dcterms:modified>
  <cp:category/>
  <cp:version/>
  <cp:contentType/>
  <cp:contentStatus/>
</cp:coreProperties>
</file>